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90" windowWidth="19320" windowHeight="11760"/>
  </bookViews>
  <sheets>
    <sheet name="Company Details" sheetId="3" r:id="rId1"/>
  </sheets>
  <definedNames>
    <definedName name="Source">#REF!</definedName>
  </definedNames>
  <calcPr calcId="145621"/>
</workbook>
</file>

<file path=xl/calcChain.xml><?xml version="1.0" encoding="utf-8"?>
<calcChain xmlns="http://schemas.openxmlformats.org/spreadsheetml/2006/main">
  <c r="I5" i="3" l="1"/>
  <c r="E9" i="3" l="1"/>
  <c r="D9" i="3"/>
  <c r="I11" i="3" l="1"/>
  <c r="J11" i="3"/>
  <c r="K11" i="3"/>
  <c r="K10" i="3"/>
  <c r="J10" i="3"/>
  <c r="I10" i="3"/>
  <c r="C28" i="3"/>
  <c r="I17" i="3"/>
  <c r="I27" i="3"/>
  <c r="I26" i="3"/>
  <c r="I25" i="3"/>
  <c r="I9" i="3"/>
  <c r="I8" i="3"/>
  <c r="I7" i="3"/>
  <c r="K27" i="3"/>
  <c r="J27" i="3"/>
  <c r="K26" i="3"/>
  <c r="J26" i="3"/>
  <c r="K25" i="3"/>
  <c r="J25" i="3"/>
  <c r="K24" i="3"/>
  <c r="J24" i="3"/>
  <c r="I24" i="3"/>
  <c r="K23" i="3"/>
  <c r="J23" i="3"/>
  <c r="I23" i="3"/>
  <c r="K18" i="3"/>
  <c r="J18" i="3"/>
  <c r="I18" i="3"/>
  <c r="K17" i="3"/>
  <c r="J17" i="3"/>
  <c r="K16" i="3"/>
  <c r="J16" i="3"/>
  <c r="I16" i="3"/>
  <c r="K15" i="3"/>
  <c r="J15" i="3"/>
  <c r="I15" i="3"/>
  <c r="K14" i="3"/>
  <c r="J14" i="3"/>
  <c r="I14" i="3"/>
  <c r="K9" i="3"/>
  <c r="J9" i="3"/>
  <c r="K8" i="3"/>
  <c r="J8" i="3"/>
  <c r="K7" i="3"/>
  <c r="J7" i="3"/>
  <c r="K6" i="3"/>
  <c r="J6" i="3"/>
  <c r="I6" i="3"/>
  <c r="K5" i="3"/>
  <c r="J5" i="3"/>
</calcChain>
</file>

<file path=xl/sharedStrings.xml><?xml version="1.0" encoding="utf-8"?>
<sst xmlns="http://schemas.openxmlformats.org/spreadsheetml/2006/main" count="51" uniqueCount="42">
  <si>
    <t>Sales Growth</t>
  </si>
  <si>
    <t>Gross Profit %</t>
  </si>
  <si>
    <t>Net Profit %</t>
  </si>
  <si>
    <t>Current Ratio</t>
  </si>
  <si>
    <t>Interest Burden Ratio</t>
  </si>
  <si>
    <t>Sales per Employee</t>
  </si>
  <si>
    <t>This Year</t>
  </si>
  <si>
    <t>Last Year</t>
  </si>
  <si>
    <t>Sales</t>
  </si>
  <si>
    <t>Gross Profit</t>
  </si>
  <si>
    <t>Net Profit</t>
  </si>
  <si>
    <t>Purchases</t>
  </si>
  <si>
    <t>Debtors</t>
  </si>
  <si>
    <t>Creditors</t>
  </si>
  <si>
    <t>Current Assets</t>
  </si>
  <si>
    <t>Current Liabilities</t>
  </si>
  <si>
    <t>Previous Year</t>
  </si>
  <si>
    <t>Return on Capital Employed</t>
  </si>
  <si>
    <t>Return on Shareholder Equity</t>
  </si>
  <si>
    <t>Operating Costs</t>
  </si>
  <si>
    <t>Expenses to Sales</t>
  </si>
  <si>
    <t>Fixed Assets</t>
  </si>
  <si>
    <t>Efficiency Ratios</t>
  </si>
  <si>
    <t>Capital</t>
  </si>
  <si>
    <t>Fixed Asset Turnover</t>
  </si>
  <si>
    <t>Shareholder Equity</t>
  </si>
  <si>
    <t>Current Asset Turnover</t>
  </si>
  <si>
    <t>Number of Employees</t>
  </si>
  <si>
    <t>Working Capital Turnover</t>
  </si>
  <si>
    <t>Stock</t>
  </si>
  <si>
    <t>Profit per Employee</t>
  </si>
  <si>
    <t>Liquidity/ Solvency</t>
  </si>
  <si>
    <t>Acid Test/ Liquid Ratio</t>
  </si>
  <si>
    <t>Stock Turnover</t>
  </si>
  <si>
    <t>Debtors Days</t>
  </si>
  <si>
    <t>Creditors Days</t>
  </si>
  <si>
    <t xml:space="preserve">Prepared by </t>
  </si>
  <si>
    <t xml:space="preserve">Date: </t>
  </si>
  <si>
    <t>Company Score</t>
  </si>
  <si>
    <t>Interest Charge</t>
  </si>
  <si>
    <t>Profitibility/ Growth Ratios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</si>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</sst>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26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3" fillId="2" borderId="0" xfId="0" applyFont="1" applyFill="1"/>
    <xf numFmtId="0" fontId="0" fillId="3" borderId="1" xfId="0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3" borderId="0" xfId="0" applyFill="1"/>
    <xf numFmtId="10" fontId="0" fillId="3" borderId="1" xfId="0" applyNumberForma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6" xfId="0" applyFill="1" applyBorder="1"/>
    <xf numFmtId="0" fontId="0" fillId="5" borderId="7" xfId="0" applyFill="1" applyBorder="1"/>
    <xf numFmtId="2" fontId="0" fillId="6" borderId="1" xfId="0" applyNumberFormat="1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6" borderId="0" xfId="0" applyFill="1"/>
    <xf numFmtId="2" fontId="0" fillId="6" borderId="1" xfId="0" applyNumberFormat="1" applyFill="1" applyBorder="1"/>
    <xf numFmtId="2" fontId="0" fillId="6" borderId="0" xfId="0" applyNumberFormat="1" applyFill="1" applyBorder="1"/>
    <xf numFmtId="2" fontId="0" fillId="2" borderId="0" xfId="0" applyNumberFormat="1" applyFill="1"/>
    <xf numFmtId="2" fontId="0" fillId="7" borderId="1" xfId="0" applyNumberFormat="1" applyFill="1" applyBorder="1" applyAlignment="1">
      <alignment horizontal="center"/>
    </xf>
    <xf numFmtId="0" fontId="0" fillId="7" borderId="0" xfId="0" applyFill="1"/>
    <xf numFmtId="2" fontId="0" fillId="7" borderId="1" xfId="0" applyNumberFormat="1" applyFill="1" applyBorder="1"/>
    <xf numFmtId="0" fontId="0" fillId="8" borderId="1" xfId="0" applyFill="1" applyBorder="1"/>
    <xf numFmtId="0" fontId="0" fillId="9" borderId="1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workbookViewId="0">
      <selection activeCell="I6" sqref="I6"/>
    </sheetView>
  </sheetViews>
  <sheetFormatPr defaultRowHeight="15" x14ac:dyDescent="0.25"/>
  <cols>
    <col min="1" max="1" width="2.5703125" style="1" customWidth="1"/>
    <col min="2" max="2" width="18.28515625" style="1" bestFit="1" customWidth="1"/>
    <col min="3" max="5" width="14" style="1" customWidth="1"/>
    <col min="6" max="6" width="3.7109375" style="1" customWidth="1"/>
    <col min="7" max="7" width="2.5703125" style="1" customWidth="1"/>
    <col min="8" max="8" width="25.85546875" style="1" bestFit="1" customWidth="1"/>
    <col min="9" max="11" width="14" style="1" customWidth="1"/>
    <col min="12" max="16384" width="9.140625" style="1"/>
  </cols>
  <sheetData>
    <row r="1" spans="2:11" ht="33" x14ac:dyDescent="0.45">
      <c r="B1" s="28" t="s">
        <v>41</v>
      </c>
      <c r="C1" s="28"/>
      <c r="D1" s="28"/>
      <c r="E1" s="28"/>
      <c r="F1" s="28"/>
      <c r="G1" s="28"/>
      <c r="H1" s="28"/>
      <c r="I1" s="28"/>
      <c r="J1" s="28"/>
      <c r="K1" s="28"/>
    </row>
    <row r="4" spans="2:11" ht="15.75" thickBot="1" x14ac:dyDescent="0.3">
      <c r="C4" s="2" t="s">
        <v>6</v>
      </c>
      <c r="D4" s="2" t="s">
        <v>7</v>
      </c>
      <c r="E4" s="2" t="s">
        <v>16</v>
      </c>
      <c r="H4" s="3" t="s">
        <v>40</v>
      </c>
      <c r="I4" s="4" t="s">
        <v>6</v>
      </c>
      <c r="J4" s="4" t="s">
        <v>7</v>
      </c>
      <c r="K4" s="4" t="s">
        <v>16</v>
      </c>
    </row>
    <row r="5" spans="2:11" x14ac:dyDescent="0.25">
      <c r="B5" s="5" t="s">
        <v>8</v>
      </c>
      <c r="C5" s="6">
        <v>3140</v>
      </c>
      <c r="D5" s="6">
        <v>2347</v>
      </c>
      <c r="E5" s="6">
        <v>1988</v>
      </c>
      <c r="H5" s="7" t="s">
        <v>17</v>
      </c>
      <c r="I5" s="8">
        <f>+C8/C14</f>
        <v>4.7000000000000002E-3</v>
      </c>
      <c r="J5" s="8">
        <f>+D8/D14</f>
        <v>3.2000000000000002E-3</v>
      </c>
      <c r="K5" s="8">
        <f>+E8/E14</f>
        <v>3.3999999999999998E-3</v>
      </c>
    </row>
    <row r="6" spans="2:11" ht="15.75" thickBot="1" x14ac:dyDescent="0.3">
      <c r="B6" s="9" t="s">
        <v>11</v>
      </c>
      <c r="C6" s="10">
        <v>2435</v>
      </c>
      <c r="D6" s="6">
        <v>1769</v>
      </c>
      <c r="E6" s="6">
        <v>1456</v>
      </c>
      <c r="H6" s="7" t="s">
        <v>18</v>
      </c>
      <c r="I6" s="8">
        <f>+C8/C15</f>
        <v>5.2808988764044941E-3</v>
      </c>
      <c r="J6" s="8">
        <f>+D8/D15</f>
        <v>3.2653061224489797E-3</v>
      </c>
      <c r="K6" s="8">
        <f>+E8/E15</f>
        <v>4.4736842105263155E-3</v>
      </c>
    </row>
    <row r="7" spans="2:11" x14ac:dyDescent="0.25">
      <c r="B7" s="11" t="s">
        <v>9</v>
      </c>
      <c r="C7" s="12">
        <v>733</v>
      </c>
      <c r="D7" s="6">
        <v>657</v>
      </c>
      <c r="E7" s="6">
        <v>566</v>
      </c>
      <c r="H7" s="7" t="s">
        <v>1</v>
      </c>
      <c r="I7" s="8">
        <f>C7/C5</f>
        <v>0.23343949044585988</v>
      </c>
      <c r="J7" s="8">
        <f>D7/D5</f>
        <v>0.27993182786536003</v>
      </c>
      <c r="K7" s="8">
        <f>E7/E5</f>
        <v>0.28470824949698187</v>
      </c>
    </row>
    <row r="8" spans="2:11" x14ac:dyDescent="0.25">
      <c r="B8" s="11" t="s">
        <v>10</v>
      </c>
      <c r="C8" s="12">
        <v>47</v>
      </c>
      <c r="D8" s="6">
        <v>32</v>
      </c>
      <c r="E8" s="6">
        <v>34</v>
      </c>
      <c r="H8" s="7" t="s">
        <v>2</v>
      </c>
      <c r="I8" s="8">
        <f>C8/C5</f>
        <v>1.4968152866242038E-2</v>
      </c>
      <c r="J8" s="8">
        <f>D8/D5</f>
        <v>1.3634426927993182E-2</v>
      </c>
      <c r="K8" s="8">
        <f>E8/E5</f>
        <v>1.7102615694164991E-2</v>
      </c>
    </row>
    <row r="9" spans="2:11" x14ac:dyDescent="0.25">
      <c r="B9" s="11" t="s">
        <v>19</v>
      </c>
      <c r="C9" s="12">
        <v>686</v>
      </c>
      <c r="D9" s="6">
        <f>D7-D8</f>
        <v>625</v>
      </c>
      <c r="E9" s="6">
        <f>E7-E8</f>
        <v>532</v>
      </c>
      <c r="H9" s="7" t="s">
        <v>20</v>
      </c>
      <c r="I9" s="8">
        <f>(C7-C8)/C5</f>
        <v>0.21847133757961784</v>
      </c>
      <c r="J9" s="8">
        <f>(D7-D8)/D5</f>
        <v>0.26629740093736687</v>
      </c>
      <c r="K9" s="8">
        <f>(E7-E8)/E5</f>
        <v>0.26760563380281688</v>
      </c>
    </row>
    <row r="10" spans="2:11" x14ac:dyDescent="0.25">
      <c r="B10" s="11" t="s">
        <v>39</v>
      </c>
      <c r="C10" s="12">
        <v>15</v>
      </c>
      <c r="D10" s="6">
        <v>16</v>
      </c>
      <c r="E10" s="6">
        <v>12</v>
      </c>
      <c r="H10" s="7" t="s">
        <v>4</v>
      </c>
      <c r="I10" s="8">
        <f>C10/(C8+C10)</f>
        <v>0.24193548387096775</v>
      </c>
      <c r="J10" s="8">
        <f>D10/(D8+D10)</f>
        <v>0.33333333333333331</v>
      </c>
      <c r="K10" s="8">
        <f>(E8-E9)/E6</f>
        <v>-0.34203296703296704</v>
      </c>
    </row>
    <row r="11" spans="2:11" x14ac:dyDescent="0.25">
      <c r="B11" s="13" t="s">
        <v>21</v>
      </c>
      <c r="C11" s="14">
        <v>417</v>
      </c>
      <c r="D11" s="6">
        <v>321</v>
      </c>
      <c r="E11" s="6">
        <v>277</v>
      </c>
      <c r="H11" s="7" t="s">
        <v>0</v>
      </c>
      <c r="I11" s="8">
        <f>(C5-D5)/D5</f>
        <v>0.33787814230933105</v>
      </c>
      <c r="J11" s="8">
        <f>(D5-E5)/E5</f>
        <v>0.18058350100603621</v>
      </c>
      <c r="K11" s="8">
        <f>(E9-E10)/E7</f>
        <v>0.91872791519434627</v>
      </c>
    </row>
    <row r="12" spans="2:11" x14ac:dyDescent="0.25">
      <c r="B12" s="13" t="s">
        <v>14</v>
      </c>
      <c r="C12" s="14">
        <v>1500</v>
      </c>
      <c r="D12" s="6">
        <v>1500</v>
      </c>
      <c r="E12" s="6">
        <v>1432</v>
      </c>
    </row>
    <row r="13" spans="2:11" x14ac:dyDescent="0.25">
      <c r="B13" s="13" t="s">
        <v>15</v>
      </c>
      <c r="C13" s="14">
        <v>1600</v>
      </c>
      <c r="D13" s="6">
        <v>1987</v>
      </c>
      <c r="E13" s="6">
        <v>1236</v>
      </c>
      <c r="H13" s="3" t="s">
        <v>22</v>
      </c>
      <c r="I13" s="15" t="s">
        <v>6</v>
      </c>
      <c r="J13" s="15" t="s">
        <v>7</v>
      </c>
      <c r="K13" s="15" t="s">
        <v>16</v>
      </c>
    </row>
    <row r="14" spans="2:11" ht="15.75" thickBot="1" x14ac:dyDescent="0.3">
      <c r="B14" s="16" t="s">
        <v>23</v>
      </c>
      <c r="C14" s="17">
        <v>10000</v>
      </c>
      <c r="D14" s="6">
        <v>10000</v>
      </c>
      <c r="E14" s="6">
        <v>10000</v>
      </c>
      <c r="H14" s="18" t="s">
        <v>24</v>
      </c>
      <c r="I14" s="19">
        <f>C5/C11</f>
        <v>7.5299760191846525</v>
      </c>
      <c r="J14" s="19">
        <f>D5/D11</f>
        <v>7.3115264797507784</v>
      </c>
      <c r="K14" s="19">
        <f>E5/E11</f>
        <v>7.1768953068592056</v>
      </c>
    </row>
    <row r="15" spans="2:11" ht="15.75" thickBot="1" x14ac:dyDescent="0.3">
      <c r="B15" s="16" t="s">
        <v>25</v>
      </c>
      <c r="C15" s="17">
        <v>8900</v>
      </c>
      <c r="D15" s="6">
        <v>9800</v>
      </c>
      <c r="E15" s="6">
        <v>7600</v>
      </c>
      <c r="H15" s="18" t="s">
        <v>26</v>
      </c>
      <c r="I15" s="19">
        <f>C5/C12</f>
        <v>2.0933333333333333</v>
      </c>
      <c r="J15" s="19">
        <f>D5/D12</f>
        <v>1.5646666666666667</v>
      </c>
      <c r="K15" s="19">
        <f>E5/E12</f>
        <v>1.3882681564245809</v>
      </c>
    </row>
    <row r="16" spans="2:11" ht="15.75" thickBot="1" x14ac:dyDescent="0.3">
      <c r="B16" s="16" t="s">
        <v>27</v>
      </c>
      <c r="C16" s="17">
        <v>15</v>
      </c>
      <c r="D16" s="6">
        <v>12</v>
      </c>
      <c r="E16" s="6">
        <v>9</v>
      </c>
      <c r="H16" s="18" t="s">
        <v>28</v>
      </c>
      <c r="I16" s="19">
        <f>C5/(C12-C13)</f>
        <v>-31.4</v>
      </c>
      <c r="J16" s="19">
        <f>D5/(D12-D13)</f>
        <v>-4.8193018480492817</v>
      </c>
      <c r="K16" s="19">
        <f>E5/(E12-E13)</f>
        <v>10.142857142857142</v>
      </c>
    </row>
    <row r="17" spans="2:11" ht="15.75" thickBot="1" x14ac:dyDescent="0.3">
      <c r="B17" s="16" t="s">
        <v>29</v>
      </c>
      <c r="C17" s="17">
        <v>300</v>
      </c>
      <c r="D17" s="6">
        <v>290</v>
      </c>
      <c r="E17" s="6">
        <v>234</v>
      </c>
      <c r="H17" s="18" t="s">
        <v>5</v>
      </c>
      <c r="I17" s="19">
        <f>C5/C16</f>
        <v>209.33333333333334</v>
      </c>
      <c r="J17" s="19">
        <f>D5/D16</f>
        <v>195.58333333333334</v>
      </c>
      <c r="K17" s="19">
        <f>E5/E16</f>
        <v>220.88888888888889</v>
      </c>
    </row>
    <row r="18" spans="2:11" ht="15.75" thickBot="1" x14ac:dyDescent="0.3">
      <c r="B18" s="16" t="s">
        <v>12</v>
      </c>
      <c r="C18" s="17">
        <v>700</v>
      </c>
      <c r="D18" s="6">
        <v>678</v>
      </c>
      <c r="E18" s="6">
        <v>562</v>
      </c>
      <c r="H18" s="18" t="s">
        <v>30</v>
      </c>
      <c r="I18" s="19">
        <f>C8/C16</f>
        <v>3.1333333333333333</v>
      </c>
      <c r="J18" s="19">
        <f>D8/D16</f>
        <v>2.6666666666666665</v>
      </c>
      <c r="K18" s="19">
        <f>E8/E16</f>
        <v>3.7777777777777777</v>
      </c>
    </row>
    <row r="19" spans="2:11" ht="15.75" thickBot="1" x14ac:dyDescent="0.3">
      <c r="B19" s="16" t="s">
        <v>13</v>
      </c>
      <c r="C19" s="17">
        <v>800</v>
      </c>
      <c r="D19" s="6">
        <v>654</v>
      </c>
      <c r="E19" s="6">
        <v>437</v>
      </c>
      <c r="H19" s="18"/>
      <c r="I19" s="20"/>
      <c r="J19" s="20"/>
      <c r="K19" s="20"/>
    </row>
    <row r="20" spans="2:11" x14ac:dyDescent="0.25">
      <c r="H20" s="18"/>
      <c r="I20" s="20"/>
      <c r="J20" s="20"/>
      <c r="K20" s="20"/>
    </row>
    <row r="21" spans="2:11" x14ac:dyDescent="0.25">
      <c r="I21" s="21"/>
      <c r="J21" s="21"/>
      <c r="K21" s="21"/>
    </row>
    <row r="22" spans="2:11" x14ac:dyDescent="0.25">
      <c r="H22" s="3" t="s">
        <v>31</v>
      </c>
      <c r="I22" s="22" t="s">
        <v>6</v>
      </c>
      <c r="J22" s="22" t="s">
        <v>7</v>
      </c>
      <c r="K22" s="22" t="s">
        <v>16</v>
      </c>
    </row>
    <row r="23" spans="2:11" x14ac:dyDescent="0.25">
      <c r="H23" s="23" t="s">
        <v>3</v>
      </c>
      <c r="I23" s="24">
        <f>C12/C13</f>
        <v>0.9375</v>
      </c>
      <c r="J23" s="24">
        <f>D12/D13</f>
        <v>0.75490689481630602</v>
      </c>
      <c r="K23" s="24">
        <f>E12/E13</f>
        <v>1.1585760517799353</v>
      </c>
    </row>
    <row r="24" spans="2:11" x14ac:dyDescent="0.25">
      <c r="B24" s="25"/>
      <c r="C24" s="25"/>
      <c r="D24" s="25"/>
      <c r="E24" s="25"/>
      <c r="H24" s="23" t="s">
        <v>32</v>
      </c>
      <c r="I24" s="24">
        <f>(C12-C17)/C13</f>
        <v>0.75</v>
      </c>
      <c r="J24" s="24">
        <f>(D12-D17)/D13</f>
        <v>0.60895822848515346</v>
      </c>
      <c r="K24" s="24">
        <f>(E12-E17)/E13</f>
        <v>0.96925566343042069</v>
      </c>
    </row>
    <row r="25" spans="2:11" x14ac:dyDescent="0.25">
      <c r="H25" s="23" t="s">
        <v>33</v>
      </c>
      <c r="I25" s="24">
        <f>(C5-C7)/C17</f>
        <v>8.0233333333333334</v>
      </c>
      <c r="J25" s="24">
        <f>(D5-D7)/D17</f>
        <v>5.8275862068965516</v>
      </c>
      <c r="K25" s="24">
        <f>(E5-E7)/E17</f>
        <v>6.0769230769230766</v>
      </c>
    </row>
    <row r="26" spans="2:11" x14ac:dyDescent="0.25">
      <c r="H26" s="23" t="s">
        <v>34</v>
      </c>
      <c r="I26" s="24">
        <f t="shared" ref="I26:K27" si="0">C18*360/C5</f>
        <v>80.254777070063696</v>
      </c>
      <c r="J26" s="24">
        <f t="shared" si="0"/>
        <v>103.99659139326801</v>
      </c>
      <c r="K26" s="24">
        <f t="shared" si="0"/>
        <v>101.77062374245473</v>
      </c>
    </row>
    <row r="27" spans="2:11" x14ac:dyDescent="0.25">
      <c r="H27" s="23" t="s">
        <v>35</v>
      </c>
      <c r="I27" s="24">
        <f t="shared" si="0"/>
        <v>118.27515400410678</v>
      </c>
      <c r="J27" s="24">
        <f t="shared" si="0"/>
        <v>133.09214245336349</v>
      </c>
      <c r="K27" s="24">
        <f t="shared" si="0"/>
        <v>108.04945054945055</v>
      </c>
    </row>
    <row r="28" spans="2:11" x14ac:dyDescent="0.25">
      <c r="B28" s="26" t="s">
        <v>38</v>
      </c>
      <c r="C28" s="26" t="e">
        <f>#REF!</f>
        <v>#REF!</v>
      </c>
      <c r="D28" s="26"/>
      <c r="E28" s="26"/>
    </row>
    <row r="33" spans="2:11" x14ac:dyDescent="0.25">
      <c r="B33" s="27" t="s">
        <v>36</v>
      </c>
      <c r="C33" s="27"/>
      <c r="D33" s="27"/>
      <c r="E33" s="27"/>
      <c r="H33" s="27" t="s">
        <v>37</v>
      </c>
      <c r="I33" s="27"/>
      <c r="J33" s="27"/>
      <c r="K33" s="27"/>
    </row>
  </sheetData>
  <mergeCells count="1">
    <mergeCell ref="B1:K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Details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Brearley</dc:creator>
  <cp:lastModifiedBy>Declan</cp:lastModifiedBy>
  <dcterms:created xsi:type="dcterms:W3CDTF">2011-04-29T14:01:42Z</dcterms:created>
  <dcterms:modified xsi:type="dcterms:W3CDTF">2015-11-23T12:57:48Z</dcterms:modified>
</cp:coreProperties>
</file>